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<sst xmlns="http://schemas.openxmlformats.org/spreadsheetml/2006/main" count="73" uniqueCount="64">
  <si>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Název</t>
  </si>
  <si>
    <t>Kusy</t>
  </si>
  <si>
    <t>Cena celkem</t>
  </si>
  <si>
    <t>Kmínový</t>
  </si>
  <si>
    <t>Bílý s pohankou</t>
  </si>
  <si>
    <t>Pohankový</t>
  </si>
  <si>
    <t>Amarantový Klasik</t>
  </si>
  <si>
    <t>Amarantový s cibulkou</t>
  </si>
  <si>
    <t>Mazanec - sladký chléb</t>
  </si>
  <si>
    <t>Ovesný</t>
  </si>
  <si>
    <t>Vital</t>
  </si>
  <si>
    <t>Chléb 400 g</t>
  </si>
  <si>
    <t>Chléb 250 g</t>
  </si>
  <si>
    <t>Štrudlík jablečný 75 g</t>
  </si>
  <si>
    <t>Štrudlík jablečný VEGAN 75 g</t>
  </si>
  <si>
    <t>Závin jablečný 450 g</t>
  </si>
  <si>
    <t>Závin jablečný VEGAN 450 g</t>
  </si>
  <si>
    <t>Lesní směs 600 g</t>
  </si>
  <si>
    <t>Jahoda 600 g</t>
  </si>
  <si>
    <t>Borůvka 600 g</t>
  </si>
  <si>
    <t>Piroh</t>
  </si>
  <si>
    <t>Piroh VEGAN</t>
  </si>
  <si>
    <t>Sušenky 125 g</t>
  </si>
  <si>
    <t>Sušenky 250 g</t>
  </si>
  <si>
    <t>Sušenky 500 g</t>
  </si>
  <si>
    <t>Veka bílá 950 g</t>
  </si>
  <si>
    <t>Veka Amarantová Klasik 950 g</t>
  </si>
  <si>
    <t>Bandury, kaiserky, pirohy</t>
  </si>
  <si>
    <t>Sladké výrobky</t>
  </si>
  <si>
    <t>Ovocné koláče</t>
  </si>
  <si>
    <t>Veky</t>
  </si>
  <si>
    <t>Ostatní</t>
  </si>
  <si>
    <t>Muffin světlý 60 g</t>
  </si>
  <si>
    <t>Muffin tmavý (cizrnový) 60 g</t>
  </si>
  <si>
    <t>Makovník 90 g</t>
  </si>
  <si>
    <t>Bandur Vital 130 g</t>
  </si>
  <si>
    <t>Bandur Rustikal 150 g</t>
  </si>
  <si>
    <t>Kaiserka s mákem 100 g</t>
  </si>
  <si>
    <t>Kaiserka se sezamem 100 g</t>
  </si>
  <si>
    <t>Strouhanka tmavá 300 g</t>
  </si>
  <si>
    <t>Strouhanka světlá 300 g</t>
  </si>
  <si>
    <t>Bezlepková pekárna Liška s.r.o.</t>
  </si>
  <si>
    <t>Hmotnost orientačně (kg)</t>
  </si>
  <si>
    <t>Makovník VEGAN 90 g</t>
  </si>
  <si>
    <t>Bandur Ovesný 150 g</t>
  </si>
  <si>
    <t>Koláček lesní směs 100 g</t>
  </si>
  <si>
    <t>Koláček borůvka 100 g</t>
  </si>
  <si>
    <t>Koláček jahoda 100 g</t>
  </si>
  <si>
    <t>Koláček švestkový 100 g</t>
  </si>
  <si>
    <t>Koláček povidlový 100 g</t>
  </si>
  <si>
    <t>Koláček tvarohový 100 g</t>
  </si>
  <si>
    <t>Koláček makový 100 g</t>
  </si>
  <si>
    <t>Koláček VEGAN jahoda 100 g</t>
  </si>
  <si>
    <t>Koláček VEGAN povidlový 100 g</t>
  </si>
  <si>
    <t>Koláček VEGAN borůvka 100 g</t>
  </si>
  <si>
    <t>Vánoční cukroví 125 g</t>
  </si>
  <si>
    <t>Vánoční cukroví 250 g</t>
  </si>
  <si>
    <t>Vánoční cukroví 500 g</t>
  </si>
  <si>
    <t>Objednávka</t>
  </si>
  <si>
    <t>Jméno, Příjmení</t>
  </si>
  <si>
    <t>Telefon, E-mail</t>
  </si>
  <si>
    <t>Objednávka celkem s DPH</t>
  </si>
  <si>
    <t xml:space="preserve">Objednávky posílejte na </t>
  </si>
  <si>
    <t>objednavky@liskuvchleb.cz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</si>
</sst>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6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9" tint="-0.499969989061355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13" borderId="10" xfId="0" applyFill="1" applyBorder="1" applyAlignment="1">
      <alignment/>
    </xf>
    <xf numFmtId="44" fontId="0" fillId="0" borderId="10" xfId="38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4" fontId="39" fillId="7" borderId="10" xfId="0" applyNumberFormat="1" applyFont="1" applyFill="1" applyBorder="1" applyAlignment="1">
      <alignment horizontal="center"/>
    </xf>
    <xf numFmtId="44" fontId="0" fillId="0" borderId="12" xfId="38" applyFont="1" applyBorder="1" applyAlignment="1">
      <alignment horizontal="center"/>
    </xf>
    <xf numFmtId="44" fontId="0" fillId="0" borderId="13" xfId="38" applyFont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22" fillId="32" borderId="14" xfId="0" applyFont="1" applyFill="1" applyBorder="1" applyAlignment="1">
      <alignment horizontal="center" vertical="center"/>
    </xf>
    <xf numFmtId="0" fontId="22" fillId="32" borderId="15" xfId="0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13" borderId="0" xfId="0" applyFill="1" applyBorder="1" applyAlignment="1">
      <alignment/>
    </xf>
    <xf numFmtId="0" fontId="23" fillId="0" borderId="0" xfId="36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liskuvchle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49"/>
  <sheetViews>
    <sheetView showGridLines="0" tabSelected="1" zoomScalePageLayoutView="0" workbookViewId="0" topLeftCell="A1">
      <selection activeCell="G45" sqref="G45"/>
    </sheetView>
  </sheetViews>
  <sheetFormatPr defaultColWidth="9.140625" defaultRowHeight="15"/>
  <cols>
    <col min="3" max="3" width="31.28125" style="0" customWidth="1"/>
    <col min="4" max="4" width="8.00390625" style="1" customWidth="1"/>
    <col min="5" max="5" width="12.28125" style="0" bestFit="1" customWidth="1"/>
    <col min="7" max="7" width="27.57421875" style="0" bestFit="1" customWidth="1"/>
    <col min="8" max="8" width="8.00390625" style="1" customWidth="1"/>
    <col min="9" max="9" width="12.28125" style="0" bestFit="1" customWidth="1"/>
  </cols>
  <sheetData>
    <row r="2" spans="3:9" ht="15" customHeight="1">
      <c r="C2" s="10" t="s">
        <v>41</v>
      </c>
      <c r="D2" s="10"/>
      <c r="E2" s="10"/>
      <c r="F2" s="10"/>
      <c r="G2" s="10"/>
      <c r="H2" s="10"/>
      <c r="I2" s="10"/>
    </row>
    <row r="3" spans="3:9" ht="15" customHeight="1">
      <c r="C3" s="10"/>
      <c r="D3" s="10"/>
      <c r="E3" s="10"/>
      <c r="F3" s="10"/>
      <c r="G3" s="10"/>
      <c r="H3" s="10"/>
      <c r="I3" s="10"/>
    </row>
    <row r="4" spans="3:9" ht="14.25">
      <c r="C4" s="18" t="s">
        <v>58</v>
      </c>
      <c r="D4" s="11" t="s">
        <v>59</v>
      </c>
      <c r="E4" s="11"/>
      <c r="F4" s="11"/>
      <c r="G4" s="11"/>
      <c r="H4" s="11"/>
      <c r="I4" s="11"/>
    </row>
    <row r="5" spans="3:9" ht="14.25">
      <c r="C5" s="19"/>
      <c r="D5" s="12" t="s">
        <v>60</v>
      </c>
      <c r="E5" s="12"/>
      <c r="F5" s="12"/>
      <c r="G5" s="12"/>
      <c r="H5" s="12"/>
      <c r="I5" s="12"/>
    </row>
    <row r="6" spans="3:7" ht="14.25">
      <c r="C6" s="2"/>
      <c r="D6" s="5"/>
      <c r="E6" s="5"/>
      <c r="F6" s="5"/>
      <c r="G6" s="5"/>
    </row>
    <row r="7" spans="3:9" ht="14.25">
      <c r="C7" s="3" t="s">
        <v>0</v>
      </c>
      <c r="D7" s="4" t="s">
        <v>1</v>
      </c>
      <c r="E7" s="3" t="s">
        <v>2</v>
      </c>
      <c r="G7" s="3" t="s">
        <v>0</v>
      </c>
      <c r="H7" s="4" t="s">
        <v>1</v>
      </c>
      <c r="I7" s="3" t="s">
        <v>2</v>
      </c>
    </row>
    <row r="8" spans="3:9" ht="14.25">
      <c r="C8" s="15" t="s">
        <v>11</v>
      </c>
      <c r="D8" s="16"/>
      <c r="E8" s="17"/>
      <c r="G8" s="15" t="s">
        <v>12</v>
      </c>
      <c r="H8" s="16"/>
      <c r="I8" s="17"/>
    </row>
    <row r="9" spans="3:9" ht="14.25">
      <c r="C9" s="8" t="s">
        <v>3</v>
      </c>
      <c r="D9" s="4"/>
      <c r="E9" s="9">
        <f aca="true" t="shared" si="0" ref="E9:E16">70*D9</f>
        <v>0</v>
      </c>
      <c r="G9" s="8" t="s">
        <v>3</v>
      </c>
      <c r="H9" s="4"/>
      <c r="I9" s="9">
        <f aca="true" t="shared" si="1" ref="I9:I14">49*H9</f>
        <v>0</v>
      </c>
    </row>
    <row r="10" spans="3:9" ht="14.25">
      <c r="C10" s="8" t="s">
        <v>6</v>
      </c>
      <c r="D10" s="4"/>
      <c r="E10" s="9">
        <f t="shared" si="0"/>
        <v>0</v>
      </c>
      <c r="G10" s="8" t="s">
        <v>6</v>
      </c>
      <c r="H10" s="4"/>
      <c r="I10" s="9">
        <f t="shared" si="1"/>
        <v>0</v>
      </c>
    </row>
    <row r="11" spans="3:9" ht="14.25">
      <c r="C11" s="8" t="s">
        <v>4</v>
      </c>
      <c r="D11" s="4"/>
      <c r="E11" s="9">
        <f t="shared" si="0"/>
        <v>0</v>
      </c>
      <c r="G11" s="8" t="s">
        <v>4</v>
      </c>
      <c r="H11" s="4"/>
      <c r="I11" s="9">
        <f t="shared" si="1"/>
        <v>0</v>
      </c>
    </row>
    <row r="12" spans="3:9" ht="14.25">
      <c r="C12" s="8" t="s">
        <v>8</v>
      </c>
      <c r="D12" s="4"/>
      <c r="E12" s="9">
        <f t="shared" si="0"/>
        <v>0</v>
      </c>
      <c r="G12" s="8" t="s">
        <v>8</v>
      </c>
      <c r="H12" s="4"/>
      <c r="I12" s="9">
        <f t="shared" si="1"/>
        <v>0</v>
      </c>
    </row>
    <row r="13" spans="3:9" ht="14.25">
      <c r="C13" s="8" t="s">
        <v>5</v>
      </c>
      <c r="D13" s="4"/>
      <c r="E13" s="9">
        <f t="shared" si="0"/>
        <v>0</v>
      </c>
      <c r="G13" s="8" t="s">
        <v>5</v>
      </c>
      <c r="H13" s="4"/>
      <c r="I13" s="9">
        <f t="shared" si="1"/>
        <v>0</v>
      </c>
    </row>
    <row r="14" spans="3:9" ht="14.25">
      <c r="C14" s="8" t="s">
        <v>7</v>
      </c>
      <c r="D14" s="4"/>
      <c r="E14" s="9">
        <f t="shared" si="0"/>
        <v>0</v>
      </c>
      <c r="G14" s="8" t="s">
        <v>7</v>
      </c>
      <c r="H14" s="4"/>
      <c r="I14" s="9">
        <f t="shared" si="1"/>
        <v>0</v>
      </c>
    </row>
    <row r="15" spans="3:9" ht="14.25">
      <c r="C15" s="8" t="s">
        <v>9</v>
      </c>
      <c r="D15" s="4"/>
      <c r="E15" s="9">
        <f t="shared" si="0"/>
        <v>0</v>
      </c>
      <c r="G15" s="6"/>
      <c r="H15" s="7"/>
      <c r="I15" s="6"/>
    </row>
    <row r="16" spans="3:9" ht="14.25">
      <c r="C16" s="8" t="s">
        <v>10</v>
      </c>
      <c r="D16" s="4"/>
      <c r="E16" s="9">
        <f t="shared" si="0"/>
        <v>0</v>
      </c>
      <c r="G16" s="15" t="s">
        <v>27</v>
      </c>
      <c r="H16" s="16"/>
      <c r="I16" s="17"/>
    </row>
    <row r="17" spans="3:9" ht="14.25">
      <c r="C17" s="6"/>
      <c r="D17" s="7"/>
      <c r="E17" s="6"/>
      <c r="G17" s="8" t="s">
        <v>35</v>
      </c>
      <c r="H17" s="4"/>
      <c r="I17" s="9">
        <f>27*H17</f>
        <v>0</v>
      </c>
    </row>
    <row r="18" spans="3:9" ht="14.25">
      <c r="C18" s="15" t="s">
        <v>28</v>
      </c>
      <c r="D18" s="16"/>
      <c r="E18" s="17"/>
      <c r="G18" s="8" t="s">
        <v>36</v>
      </c>
      <c r="H18" s="4"/>
      <c r="I18" s="9">
        <f>27*H18</f>
        <v>0</v>
      </c>
    </row>
    <row r="19" spans="3:9" ht="14.25">
      <c r="C19" s="8" t="s">
        <v>32</v>
      </c>
      <c r="D19" s="4"/>
      <c r="E19" s="9">
        <f>20*D19</f>
        <v>0</v>
      </c>
      <c r="G19" s="8" t="s">
        <v>44</v>
      </c>
      <c r="H19" s="4"/>
      <c r="I19" s="9">
        <f>27*H19</f>
        <v>0</v>
      </c>
    </row>
    <row r="20" spans="3:9" ht="14.25">
      <c r="C20" s="8" t="s">
        <v>33</v>
      </c>
      <c r="D20" s="4"/>
      <c r="E20" s="9">
        <f>20*D20</f>
        <v>0</v>
      </c>
      <c r="G20" s="8" t="s">
        <v>37</v>
      </c>
      <c r="H20" s="4"/>
      <c r="I20" s="9">
        <f>14*H20</f>
        <v>0</v>
      </c>
    </row>
    <row r="21" spans="3:9" ht="14.25">
      <c r="C21" s="8" t="s">
        <v>34</v>
      </c>
      <c r="D21" s="4"/>
      <c r="E21" s="9">
        <f>24*D21</f>
        <v>0</v>
      </c>
      <c r="G21" s="8" t="s">
        <v>38</v>
      </c>
      <c r="H21" s="4"/>
      <c r="I21" s="9">
        <f>14*H21</f>
        <v>0</v>
      </c>
    </row>
    <row r="22" spans="3:9" ht="14.25">
      <c r="C22" s="8" t="s">
        <v>43</v>
      </c>
      <c r="D22" s="4"/>
      <c r="E22" s="9">
        <f>24*D22</f>
        <v>0</v>
      </c>
      <c r="G22" s="8" t="s">
        <v>20</v>
      </c>
      <c r="H22" s="4"/>
      <c r="I22" s="9">
        <f>26*H22</f>
        <v>0</v>
      </c>
    </row>
    <row r="23" spans="3:9" ht="14.25">
      <c r="C23" s="8" t="s">
        <v>13</v>
      </c>
      <c r="D23" s="4"/>
      <c r="E23" s="9">
        <f>30*D23</f>
        <v>0</v>
      </c>
      <c r="G23" s="8" t="s">
        <v>21</v>
      </c>
      <c r="H23" s="4"/>
      <c r="I23" s="9">
        <f>24*H23</f>
        <v>0</v>
      </c>
    </row>
    <row r="24" spans="3:9" ht="14.25">
      <c r="C24" s="8" t="s">
        <v>15</v>
      </c>
      <c r="D24" s="4"/>
      <c r="E24" s="9">
        <f>150*D24</f>
        <v>0</v>
      </c>
      <c r="G24" s="6"/>
      <c r="H24" s="7"/>
      <c r="I24" s="6"/>
    </row>
    <row r="25" spans="3:9" ht="14.25">
      <c r="C25" s="8" t="s">
        <v>14</v>
      </c>
      <c r="D25" s="4"/>
      <c r="E25" s="9">
        <f>30*D25</f>
        <v>0</v>
      </c>
      <c r="G25" s="15" t="s">
        <v>31</v>
      </c>
      <c r="H25" s="16"/>
      <c r="I25" s="17"/>
    </row>
    <row r="26" spans="3:9" ht="14.25">
      <c r="C26" s="8" t="s">
        <v>16</v>
      </c>
      <c r="D26" s="4"/>
      <c r="E26" s="9">
        <f>150*D26</f>
        <v>0</v>
      </c>
      <c r="G26" s="8" t="s">
        <v>39</v>
      </c>
      <c r="H26" s="4"/>
      <c r="I26" s="9">
        <f>61*H26</f>
        <v>0</v>
      </c>
    </row>
    <row r="27" spans="3:9" ht="14.25">
      <c r="C27" s="8" t="s">
        <v>22</v>
      </c>
      <c r="D27" s="4"/>
      <c r="E27" s="9">
        <f>81*D27</f>
        <v>0</v>
      </c>
      <c r="G27" s="8" t="s">
        <v>40</v>
      </c>
      <c r="H27" s="4"/>
      <c r="I27" s="9">
        <f>61*H27</f>
        <v>0</v>
      </c>
    </row>
    <row r="28" spans="3:9" ht="14.25">
      <c r="C28" s="8" t="s">
        <v>23</v>
      </c>
      <c r="D28" s="4"/>
      <c r="E28" s="9">
        <f>135*D28</f>
        <v>0</v>
      </c>
      <c r="G28" s="6"/>
      <c r="H28" s="7"/>
      <c r="I28" s="6"/>
    </row>
    <row r="29" spans="3:9" ht="14.25">
      <c r="C29" s="8" t="s">
        <v>24</v>
      </c>
      <c r="D29" s="4"/>
      <c r="E29" s="9">
        <f>242*D29</f>
        <v>0</v>
      </c>
      <c r="G29" s="15" t="s">
        <v>30</v>
      </c>
      <c r="H29" s="16"/>
      <c r="I29" s="17"/>
    </row>
    <row r="30" spans="3:9" ht="14.25">
      <c r="C30" s="8" t="s">
        <v>55</v>
      </c>
      <c r="D30" s="4"/>
      <c r="E30" s="9">
        <f>112*D30</f>
        <v>0</v>
      </c>
      <c r="G30" s="8" t="s">
        <v>25</v>
      </c>
      <c r="H30" s="4"/>
      <c r="I30" s="9">
        <f>169*H30</f>
        <v>0</v>
      </c>
    </row>
    <row r="31" spans="3:9" ht="14.25">
      <c r="C31" s="8" t="s">
        <v>56</v>
      </c>
      <c r="D31" s="4"/>
      <c r="E31" s="9">
        <f>189*D31</f>
        <v>0</v>
      </c>
      <c r="G31" s="8" t="s">
        <v>26</v>
      </c>
      <c r="H31" s="4"/>
      <c r="I31" s="9">
        <f>169*H31</f>
        <v>0</v>
      </c>
    </row>
    <row r="32" spans="3:5" ht="14.25">
      <c r="C32" s="8" t="s">
        <v>57</v>
      </c>
      <c r="D32" s="4"/>
      <c r="E32" s="9">
        <f>356*D32</f>
        <v>0</v>
      </c>
    </row>
    <row r="33" spans="3:5" ht="14.25">
      <c r="C33" s="6"/>
      <c r="D33" s="7"/>
      <c r="E33" s="6"/>
    </row>
    <row r="34" spans="3:9" ht="14.25">
      <c r="C34" s="15" t="s">
        <v>29</v>
      </c>
      <c r="D34" s="16"/>
      <c r="E34" s="17"/>
      <c r="G34" s="3" t="s">
        <v>61</v>
      </c>
      <c r="H34" s="13">
        <f>SUM(E9:E47)+SUM(I9:I31)</f>
        <v>0</v>
      </c>
      <c r="I34" s="14"/>
    </row>
    <row r="35" spans="3:5" ht="14.25">
      <c r="C35" s="8" t="s">
        <v>17</v>
      </c>
      <c r="D35" s="4"/>
      <c r="E35" s="9">
        <f>239*D35</f>
        <v>0</v>
      </c>
    </row>
    <row r="36" spans="3:9" ht="14.25">
      <c r="C36" s="8" t="s">
        <v>19</v>
      </c>
      <c r="D36" s="4"/>
      <c r="E36" s="9">
        <f>239*D36</f>
        <v>0</v>
      </c>
      <c r="G36" s="3" t="s">
        <v>42</v>
      </c>
      <c r="H36" s="20">
        <f>(D9*400+D10*400+D11*400+D12*400+D13*400+D14*400+D15*400+D16*400+D19*60+D20*60+D21*90+D22*90+D23*75+D24*450+D25*75+D26*450+D27*125+D28*250+D29*500+D30*125+D31*250+D32*500+D35*600+D36*600+D37*600+D38*100+D39*100+D40*100+D41*100+D42*100+D43*100+D44*100+D45*100+D46*100+D47*100+H9*250+H10*250+H11*250+H12*250+H13*250+H14*250+H17*130+H18*150+H19*150+H20*100+H21*100+H22*90+H23*80+H26*300+H27*300+H30*950+H31*950)*0.001</f>
        <v>0</v>
      </c>
      <c r="I36" s="21"/>
    </row>
    <row r="37" spans="3:5" ht="14.25">
      <c r="C37" s="8" t="s">
        <v>18</v>
      </c>
      <c r="D37" s="4"/>
      <c r="E37" s="9">
        <f>239*D37</f>
        <v>0</v>
      </c>
    </row>
    <row r="38" spans="3:5" ht="14.25">
      <c r="C38" s="8" t="s">
        <v>45</v>
      </c>
      <c r="D38" s="4"/>
      <c r="E38" s="9">
        <f aca="true" t="shared" si="2" ref="E38:E47">39*D38</f>
        <v>0</v>
      </c>
    </row>
    <row r="39" spans="3:5" ht="14.25">
      <c r="C39" s="8" t="s">
        <v>46</v>
      </c>
      <c r="D39" s="4"/>
      <c r="E39" s="9">
        <f t="shared" si="2"/>
        <v>0</v>
      </c>
    </row>
    <row r="40" spans="3:5" ht="14.25">
      <c r="C40" s="8" t="s">
        <v>47</v>
      </c>
      <c r="D40" s="4"/>
      <c r="E40" s="9">
        <f t="shared" si="2"/>
        <v>0</v>
      </c>
    </row>
    <row r="41" spans="3:5" ht="14.25">
      <c r="C41" s="8" t="s">
        <v>48</v>
      </c>
      <c r="D41" s="4"/>
      <c r="E41" s="9">
        <f t="shared" si="2"/>
        <v>0</v>
      </c>
    </row>
    <row r="42" spans="3:5" ht="14.25">
      <c r="C42" s="8" t="s">
        <v>49</v>
      </c>
      <c r="D42" s="4"/>
      <c r="E42" s="9">
        <f t="shared" si="2"/>
        <v>0</v>
      </c>
    </row>
    <row r="43" spans="3:5" ht="14.25">
      <c r="C43" s="8" t="s">
        <v>50</v>
      </c>
      <c r="D43" s="4"/>
      <c r="E43" s="9">
        <f t="shared" si="2"/>
        <v>0</v>
      </c>
    </row>
    <row r="44" spans="3:5" ht="14.25">
      <c r="C44" s="8" t="s">
        <v>51</v>
      </c>
      <c r="D44" s="4"/>
      <c r="E44" s="9">
        <f t="shared" si="2"/>
        <v>0</v>
      </c>
    </row>
    <row r="45" spans="3:5" ht="14.25">
      <c r="C45" s="8" t="s">
        <v>52</v>
      </c>
      <c r="D45" s="4"/>
      <c r="E45" s="9">
        <f t="shared" si="2"/>
        <v>0</v>
      </c>
    </row>
    <row r="46" spans="3:5" ht="14.25">
      <c r="C46" s="8" t="s">
        <v>53</v>
      </c>
      <c r="D46" s="4"/>
      <c r="E46" s="9">
        <f t="shared" si="2"/>
        <v>0</v>
      </c>
    </row>
    <row r="47" spans="3:5" ht="14.25">
      <c r="C47" s="8" t="s">
        <v>54</v>
      </c>
      <c r="D47" s="4"/>
      <c r="E47" s="9">
        <f t="shared" si="2"/>
        <v>0</v>
      </c>
    </row>
    <row r="49" spans="3:4" ht="14.25">
      <c r="C49" s="22" t="s">
        <v>62</v>
      </c>
      <c r="D49" s="23" t="s">
        <v>63</v>
      </c>
    </row>
  </sheetData>
  <sheetProtection/>
  <mergeCells count="13">
    <mergeCell ref="G25:I25"/>
    <mergeCell ref="G29:I29"/>
    <mergeCell ref="H36:I36"/>
    <mergeCell ref="C2:I3"/>
    <mergeCell ref="D4:I4"/>
    <mergeCell ref="D5:I5"/>
    <mergeCell ref="H34:I34"/>
    <mergeCell ref="C8:E8"/>
    <mergeCell ref="C18:E18"/>
    <mergeCell ref="C4:C5"/>
    <mergeCell ref="C34:E34"/>
    <mergeCell ref="G8:I8"/>
    <mergeCell ref="G16:I16"/>
  </mergeCells>
  <hyperlinks>
    <hyperlink ref="D49" r:id="rId1" display="mailto:objednavky@liskuvchleb.cz"/>
  </hyperlinks>
  <printOptions/>
  <pageMargins left="0.7" right="0.7" top="0.787401575" bottom="0.7874015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2017-06-03T17:35:47Z</cp:lastPrinted>
  <dcterms:created xsi:type="dcterms:W3CDTF">2017-06-03T17:05:08Z</dcterms:created>
  <dcterms:modified xsi:type="dcterms:W3CDTF">2017-12-07T07:53:36Z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